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Фридриха Энгельса д. 113" sheetId="1" r:id="rId1"/>
  </sheets>
  <externalReferences>
    <externalReference r:id="rId2"/>
  </externalReferences>
  <definedNames>
    <definedName name="АДРЕС" localSheetId="0">'ул Фридриха Энгельса д. 113'!$B$3</definedName>
    <definedName name="АДРЕС">#REF!</definedName>
    <definedName name="АДРЕС2">#REF!</definedName>
    <definedName name="ВХДОЛГ" localSheetId="0">'ул Фридриха Энгельса д. 113'!$G$9</definedName>
    <definedName name="ВХДОЛГ">#REF!</definedName>
    <definedName name="ВХСАЛЬДО" localSheetId="0">'ул Фридриха Энгельса д. 113'!$D$9</definedName>
    <definedName name="ВХСАЛЬДО">#REF!</definedName>
    <definedName name="ВХСАЛЬДО3МЕС">#REF!</definedName>
    <definedName name="ДОГОВОР" localSheetId="0">'ул Фридриха Энгельса д. 113'!$B$4</definedName>
    <definedName name="ДОГОВОР">#REF!</definedName>
    <definedName name="ДОЛГ" localSheetId="0">'ул Фридриха Энгельса д. 113'!$A$9</definedName>
    <definedName name="ДОЛГ">#REF!</definedName>
    <definedName name="ЗАТРАЧЕНОК" localSheetId="0">'ул Фридриха Энгельса д. 113'!$D$41</definedName>
    <definedName name="ЗАТРАЧЕНОК">#REF!</definedName>
    <definedName name="ЗАТРАЧЕНОТ" localSheetId="0">'ул Фридриха Энгельса д. 113'!$D$40</definedName>
    <definedName name="ЗАТРАЧЕНОТ">#REF!</definedName>
    <definedName name="ЗАТРЕМ" localSheetId="0">'ул Фридриха Энгельса д. 113'!$D$56</definedName>
    <definedName name="ЗАТРЕМ">#REF!</definedName>
    <definedName name="ИСХДОЛГ" localSheetId="0">'ул Фридриха Энгельса д. 113'!$G$46</definedName>
    <definedName name="ИСХДОЛГ">#REF!</definedName>
    <definedName name="ИСХСАЛЬДО" localSheetId="0">'ул Фридриха Энгельса д. 113'!$D$46</definedName>
    <definedName name="ИСХСАЛЬДО">#REF!</definedName>
    <definedName name="ИСХСАЛЬДО3МЕС">#REF!</definedName>
    <definedName name="КАП" localSheetId="0">'ул Фридриха Энгельса д. 113'!$C$41</definedName>
    <definedName name="КАП">#REF!</definedName>
    <definedName name="КАПРЕМ">#REF!</definedName>
    <definedName name="КПЕРЕЧИСК" localSheetId="0">'ул Фридриха Энгельса д. 113'!$G$41</definedName>
    <definedName name="КПЕРЕЧИСК">#REF!</definedName>
    <definedName name="КПЕРЕЧИСТ" localSheetId="0">'ул Фридриха Энгельса д. 113'!$G$40</definedName>
    <definedName name="КПЕРЕЧИСТ">#REF!</definedName>
    <definedName name="НАЧЗАГОД">#REF!</definedName>
    <definedName name="НАЧЗАГОДНЕЖ">#REF!</definedName>
    <definedName name="НАЧРЕМ" localSheetId="0">'ул Фридриха Энгельса д. 113'!$D$54</definedName>
    <definedName name="НАЧРЕМ">#REF!</definedName>
    <definedName name="НЕЖНАЧРЕМ" localSheetId="0">'ул Фридриха Энгельса д. 113'!$D$55</definedName>
    <definedName name="НЕЖНАЧРЕМ">#REF!</definedName>
    <definedName name="ОПАЛЧЕНОТ" localSheetId="0">'ул Фридриха Энгельса д. 113'!$E$40</definedName>
    <definedName name="ОПАЛЧЕНОТ">#REF!</definedName>
    <definedName name="ОПЛАЧЕНОК" localSheetId="0">'ул Фридриха Энгельса д. 113'!$E$41</definedName>
    <definedName name="ОПЛАЧЕНОК">#REF!</definedName>
    <definedName name="ОСВОЕНО">#REF!</definedName>
    <definedName name="ОСТ" localSheetId="0">'ул Фридриха Энгельса д. 113'!$A$46</definedName>
    <definedName name="ОСТ">#REF!</definedName>
    <definedName name="ПЛОЩАДЬ" localSheetId="0">'ул Фридриха Энгельса д. 113'!$B$5</definedName>
    <definedName name="ПЛОЩАДЬ">#REF!</definedName>
    <definedName name="ПЛОЩАДЬДОМА">#REF!</definedName>
    <definedName name="РАЗМЕРПЛАТЫ" localSheetId="0">'ул Фридриха Энгельса д. 113'!$C$11</definedName>
    <definedName name="РАЗМЕРПЛАТЫ">#REF!</definedName>
    <definedName name="СНРЕМ" localSheetId="0">'ул Фридриха Энгельса д. 113'!#REF!</definedName>
    <definedName name="СНРЕМ">#REF!</definedName>
    <definedName name="ТАРОТОП" localSheetId="0">'ул Фридриха Энгельса д. 113'!$C$16</definedName>
    <definedName name="ТАРОТОП">#REF!</definedName>
    <definedName name="ТАРХВС" localSheetId="0">'ул Фридриха Энгельса д. 113'!$C$17</definedName>
    <definedName name="ТАРХВС">#REF!</definedName>
    <definedName name="ТБО" localSheetId="0">'ул Фридриха Энгельса д. 113'!$C$13</definedName>
    <definedName name="ТБО">#REF!</definedName>
    <definedName name="ТБОНАЧ" localSheetId="0">'ул Фридриха Энгельса д. 113'!$D$13</definedName>
    <definedName name="ТБОНАЧ">#REF!</definedName>
    <definedName name="ТБОНЕД" localSheetId="0">'ул Фридриха Энгельса д. 113'!$F$13</definedName>
    <definedName name="ТБОНЕД">#REF!</definedName>
    <definedName name="ТБООПЛ" localSheetId="0">'ул Фридриха Энгельса д. 113'!$E$13</definedName>
    <definedName name="ТБООПЛ">#REF!</definedName>
    <definedName name="ТБОПОСТ" localSheetId="0">'ул Фридриха Энгельса д. 113'!$G$13</definedName>
    <definedName name="ТБОПОСТ">#REF!</definedName>
    <definedName name="ТЕК" localSheetId="0">'ул Фридриха Энгельса д. 113'!$C$40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<sst xmlns="http://schemas.openxmlformats.org/spreadsheetml/2006/main" count="66" uniqueCount="63">
  <si>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</si>
  <si>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</si>
  <si>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Фридриха Энгельса д. 113</t>
  </si>
  <si>
    <t>Договор управления №:</t>
  </si>
  <si>
    <t xml:space="preserve">№ 127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</si>
  <si>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</si>
  <si>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</si>
  <si>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</si>
  <si>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</si>
  <si>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</si>
  <si>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</si>
  <si>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</si>
  <si>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</si>
  <si>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</si>
  <si>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</si>
  <si>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</si>
  <si>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</si>
  <si>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</si>
  <si>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</si>
  <si>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</si>
  <si>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</si>
  <si>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</si>
  <si>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</si>
  <si>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</si>
  <si>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</si>
  <si>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</si>
  <si>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</si>
  <si>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</si>
  <si>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</si>
  <si>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</si>
  <si>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</si>
  <si>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</si>
  <si>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</si>
  <si>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</si>
  <si>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</si>
  <si>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</si>
  <si>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</si>
  <si>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</si>
  <si>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изоляция трубопроводов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</si>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</sst>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A1:CS712"/>
  <sheetViews>
    <sheetView tabSelected="1" topLeftCell="A46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1357.3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94301.139999999956</v>
      </c>
      <c r="E9" s="10" t="s">
        <v>8</v>
      </c>
      <c r="F9" s="11"/>
      <c r="G9" s="9">
        <v>3169.4700000000003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143847.20000000022</v>
      </c>
      <c r="E13" s="24">
        <v>133941.25000000023</v>
      </c>
      <c r="F13" s="25">
        <f>ТБОНАЧ-ТБООПЛ</f>
        <v>9905.9499999999825</v>
      </c>
      <c r="G13" s="26">
        <f>ТБООПЛ</f>
        <v>133941.25000000023</v>
      </c>
    </row>
    <row r="14" spans="1:7" ht="13.5" thickBot="1" x14ac:dyDescent="0.25">
      <c r="A14" s="27"/>
      <c r="B14" s="28" t="s">
        <v>17</v>
      </c>
      <c r="C14" s="29"/>
      <c r="D14" s="30">
        <f>D13</f>
        <v>143847.20000000022</v>
      </c>
      <c r="E14" s="30">
        <f>E13</f>
        <v>133941.25000000023</v>
      </c>
      <c r="F14" s="30">
        <f>F13</f>
        <v>9905.9499999999825</v>
      </c>
      <c r="G14" s="30">
        <f>SUM(ТБОПОСТ)</f>
        <v>133941.25000000023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444288.41000000009</v>
      </c>
      <c r="E16" s="24">
        <v>428637.66000000003</v>
      </c>
      <c r="F16" s="25">
        <f t="shared" ref="F16:F25" si="0">D16-E16</f>
        <v>15650.750000000058</v>
      </c>
      <c r="G16" s="26">
        <f t="shared" ref="G16:G25" si="1">E16</f>
        <v>428637.66000000003</v>
      </c>
    </row>
    <row r="17" spans="1:7" x14ac:dyDescent="0.2">
      <c r="A17" s="34"/>
      <c r="B17" s="35" t="s">
        <v>20</v>
      </c>
      <c r="C17" s="23">
        <v>25.95</v>
      </c>
      <c r="D17" s="24">
        <v>88886.42</v>
      </c>
      <c r="E17" s="24">
        <v>88250.81</v>
      </c>
      <c r="F17" s="25">
        <f t="shared" si="0"/>
        <v>635.61000000000058</v>
      </c>
      <c r="G17" s="26">
        <f t="shared" si="1"/>
        <v>88250.81</v>
      </c>
    </row>
    <row r="18" spans="1:7" x14ac:dyDescent="0.2">
      <c r="A18" s="34"/>
      <c r="B18" s="35" t="s">
        <v>21</v>
      </c>
      <c r="C18" s="23">
        <v>17.79</v>
      </c>
      <c r="D18" s="24">
        <v>61035.110000000008</v>
      </c>
      <c r="E18" s="24">
        <v>60637.240000000027</v>
      </c>
      <c r="F18" s="25">
        <f t="shared" si="0"/>
        <v>397.86999999998079</v>
      </c>
      <c r="G18" s="26">
        <f t="shared" si="1"/>
        <v>60637.240000000027</v>
      </c>
    </row>
    <row r="19" spans="1:7" x14ac:dyDescent="0.2">
      <c r="A19" s="34"/>
      <c r="B19" s="35" t="s">
        <v>22</v>
      </c>
      <c r="C19" s="23">
        <v>4.2300000000000004</v>
      </c>
      <c r="D19" s="24">
        <v>51453.259999999987</v>
      </c>
      <c r="E19" s="24">
        <v>64795.710000000014</v>
      </c>
      <c r="F19" s="25">
        <f t="shared" si="0"/>
        <v>-13342.450000000026</v>
      </c>
      <c r="G19" s="26">
        <f t="shared" si="1"/>
        <v>64795.710000000014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645663.20000000007</v>
      </c>
      <c r="E26" s="30">
        <f>SUM(E16:E25)</f>
        <v>642321.42000000004</v>
      </c>
      <c r="F26" s="30">
        <f>SUM(F16:F25)</f>
        <v>3341.7800000000134</v>
      </c>
      <c r="G26" s="30">
        <f>SUM(G16:G25)</f>
        <v>642321.42000000004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55133.57999999998</v>
      </c>
      <c r="E28" s="24">
        <v>51312.919999999969</v>
      </c>
      <c r="F28" s="25">
        <f>D28-E28</f>
        <v>3820.6600000000108</v>
      </c>
      <c r="G28" s="26">
        <f t="shared" ref="G28:G37" si="2">E28</f>
        <v>51312.919999999969</v>
      </c>
    </row>
    <row r="29" spans="1:7" x14ac:dyDescent="0.2">
      <c r="A29" s="34"/>
      <c r="B29" s="35" t="s">
        <v>25</v>
      </c>
      <c r="C29" s="23">
        <v>0</v>
      </c>
      <c r="D29" s="24">
        <v>13070</v>
      </c>
      <c r="E29" s="24">
        <v>12651.289999999999</v>
      </c>
      <c r="F29" s="25">
        <f>D29-E29</f>
        <v>418.71000000000095</v>
      </c>
      <c r="G29" s="26">
        <f t="shared" si="2"/>
        <v>12651.289999999999</v>
      </c>
    </row>
    <row r="30" spans="1:7" x14ac:dyDescent="0.2">
      <c r="A30" s="34"/>
      <c r="B30" s="35" t="s">
        <v>26</v>
      </c>
      <c r="C30" s="23">
        <v>7.14</v>
      </c>
      <c r="D30" s="24">
        <v>5548.7499999999991</v>
      </c>
      <c r="E30" s="24">
        <v>5205.0299999999988</v>
      </c>
      <c r="F30" s="25">
        <f t="shared" ref="F30:F37" si="3">D30-E30</f>
        <v>343.72000000000025</v>
      </c>
      <c r="G30" s="26">
        <f t="shared" si="2"/>
        <v>5205.0299999999988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73752.329999999987</v>
      </c>
      <c r="E38" s="30">
        <f>SUM(E28:E37)</f>
        <v>69169.239999999962</v>
      </c>
      <c r="F38" s="30">
        <f>SUM(F28:F37)</f>
        <v>4583.090000000012</v>
      </c>
      <c r="G38" s="30">
        <f>SUM(G28:G37)</f>
        <v>69169.239999999962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26877.360000000033</v>
      </c>
      <c r="E40" s="24">
        <v>23403.700000000041</v>
      </c>
      <c r="F40" s="25">
        <f>ЗАТРАЧЕНОТ-ОПАЛЧЕНОТ</f>
        <v>3473.6599999999926</v>
      </c>
      <c r="G40" s="45">
        <v>28003.4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26877.360000000033</v>
      </c>
      <c r="E42" s="30">
        <f>E41+E40</f>
        <v>23403.700000000041</v>
      </c>
      <c r="F42" s="30">
        <f>F41+F40</f>
        <v>3473.6599999999926</v>
      </c>
      <c r="G42" s="30">
        <f>КПЕРЕЧИСТ+КПЕРЕЧИСК</f>
        <v>28003.4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890140.09000000032</v>
      </c>
      <c r="E44" s="30">
        <f>E42+E38+E26+E14</f>
        <v>868835.61000000034</v>
      </c>
      <c r="F44" s="30">
        <f>F42+F38+F26+F14</f>
        <v>21304.48</v>
      </c>
      <c r="G44" s="30">
        <f>G42+G38+G26+G14</f>
        <v>873435.31000000029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115605.61999999984</v>
      </c>
      <c r="E46" s="10" t="s">
        <v>8</v>
      </c>
      <c r="F46" s="11"/>
      <c r="G46" s="9">
        <v>5348.3599999999988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23403.700000000004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28003.4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1424.88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26578.52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3603.1900000000023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1200</v>
      </c>
      <c r="E64" s="68"/>
    </row>
    <row r="65" spans="1:97" s="62" customFormat="1" x14ac:dyDescent="0.2">
      <c r="A65" s="64" t="s">
        <v>43</v>
      </c>
      <c r="B65" s="64"/>
      <c r="D65" s="67">
        <v>110910.68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4803.1900000000023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Фридриха Энгельса д. 113</vt:lpstr>
      <vt:lpstr>'ул Фридриха Энгельса д. 113'!АДРЕС</vt:lpstr>
      <vt:lpstr>'ул Фридриха Энгельса д. 113'!ВХДОЛГ</vt:lpstr>
      <vt:lpstr>'ул Фридриха Энгельса д. 113'!ВХСАЛЬДО</vt:lpstr>
      <vt:lpstr>'ул Фридриха Энгельса д. 113'!ДОГОВОР</vt:lpstr>
      <vt:lpstr>'ул Фридриха Энгельса д. 113'!ДОЛГ</vt:lpstr>
      <vt:lpstr>'ул Фридриха Энгельса д. 113'!ЗАТРАЧЕНОК</vt:lpstr>
      <vt:lpstr>'ул Фридриха Энгельса д. 113'!ЗАТРАЧЕНОТ</vt:lpstr>
      <vt:lpstr>'ул Фридриха Энгельса д. 113'!ЗАТРЕМ</vt:lpstr>
      <vt:lpstr>'ул Фридриха Энгельса д. 113'!ИСХДОЛГ</vt:lpstr>
      <vt:lpstr>'ул Фридриха Энгельса д. 113'!ИСХСАЛЬДО</vt:lpstr>
      <vt:lpstr>'ул Фридриха Энгельса д. 113'!КАП</vt:lpstr>
      <vt:lpstr>'ул Фридриха Энгельса д. 113'!КПЕРЕЧИСК</vt:lpstr>
      <vt:lpstr>'ул Фридриха Энгельса д. 113'!КПЕРЕЧИСТ</vt:lpstr>
      <vt:lpstr>'ул Фридриха Энгельса д. 113'!НАЧРЕМ</vt:lpstr>
      <vt:lpstr>'ул Фридриха Энгельса д. 113'!НЕЖНАЧРЕМ</vt:lpstr>
      <vt:lpstr>'ул Фридриха Энгельса д. 113'!ОПАЛЧЕНОТ</vt:lpstr>
      <vt:lpstr>'ул Фридриха Энгельса д. 113'!ОПЛАЧЕНОК</vt:lpstr>
      <vt:lpstr>'ул Фридриха Энгельса д. 113'!ОСТ</vt:lpstr>
      <vt:lpstr>'ул Фридриха Энгельса д. 113'!ПЛОЩАДЬ</vt:lpstr>
      <vt:lpstr>'ул Фридриха Энгельса д. 113'!РАЗМЕРПЛАТЫ</vt:lpstr>
      <vt:lpstr>'ул Фридриха Энгельса д. 113'!ТАРОТОП</vt:lpstr>
      <vt:lpstr>'ул Фридриха Энгельса д. 113'!ТАРХВС</vt:lpstr>
      <vt:lpstr>'ул Фридриха Энгельса д. 113'!ТБО</vt:lpstr>
      <vt:lpstr>'ул Фридриха Энгельса д. 113'!ТБОНАЧ</vt:lpstr>
      <vt:lpstr>'ул Фридриха Энгельса д. 113'!ТБОНЕД</vt:lpstr>
      <vt:lpstr>'ул Фридриха Энгельса д. 113'!ТБООПЛ</vt:lpstr>
      <vt:lpstr>'ул Фридриха Энгельса д. 113'!ТБОПОСТ</vt:lpstr>
      <vt:lpstr>'ул Фридриха Энгельса д. 113'!ТЕК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2018-03-30T13:21:50Z</dcterms:created>
  <dcterms:modified xsi:type="dcterms:W3CDTF">2018-03-30T13:21:51Z</dcterms:modified>
</cp:coreProperties>
</file>